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40" yWindow="1005" windowWidth="19425" windowHeight="11025"/>
  </bookViews>
  <sheets>
    <sheet name="приложение 1 " sheetId="7" r:id="rId1"/>
  </sheets>
  <definedNames>
    <definedName name="_xlnm.Print_Titles" localSheetId="0">'приложение 1 '!$5:$5</definedName>
  </definedNames>
  <calcPr calcId="125725"/>
</workbook>
</file>

<file path=xl/calcChain.xml><?xml version="1.0" encoding="utf-8"?>
<calcChain xmlns="http://schemas.openxmlformats.org/spreadsheetml/2006/main">
  <c r="F57" i="7"/>
  <c r="F56"/>
  <c r="F55"/>
  <c r="F54"/>
  <c r="F53"/>
  <c r="F51"/>
  <c r="F50"/>
  <c r="D58"/>
  <c r="F48"/>
  <c r="F47"/>
  <c r="F46"/>
  <c r="F45"/>
  <c r="F44"/>
  <c r="F43"/>
  <c r="F42"/>
  <c r="F41"/>
  <c r="F40"/>
  <c r="F39"/>
  <c r="F38"/>
  <c r="F37"/>
  <c r="F36"/>
  <c r="D49"/>
  <c r="F35"/>
  <c r="F33"/>
  <c r="F32"/>
  <c r="F31"/>
  <c r="F30"/>
  <c r="F29"/>
  <c r="F28"/>
  <c r="D34"/>
  <c r="D27"/>
  <c r="F26"/>
  <c r="F27" s="1"/>
  <c r="D25"/>
  <c r="F24"/>
  <c r="F25" s="1"/>
  <c r="F22"/>
  <c r="F21"/>
  <c r="F20"/>
  <c r="F19"/>
  <c r="F18"/>
  <c r="F17"/>
  <c r="F16"/>
  <c r="F15"/>
  <c r="F14"/>
  <c r="F13"/>
  <c r="F12"/>
  <c r="F11"/>
  <c r="F10"/>
  <c r="F9"/>
  <c r="F8"/>
  <c r="F6"/>
  <c r="F34" l="1"/>
  <c r="F49"/>
  <c r="D23"/>
  <c r="F7"/>
  <c r="F52"/>
  <c r="F23" l="1"/>
  <c r="D59"/>
  <c r="F58"/>
  <c r="F59" l="1"/>
</calcChain>
</file>

<file path=xl/sharedStrings.xml><?xml version="1.0" encoding="utf-8"?>
<sst xmlns="http://schemas.openxmlformats.org/spreadsheetml/2006/main" count="44" uniqueCount="30">
  <si>
    <t>№ группы ВМП</t>
  </si>
  <si>
    <t>Количество случаев</t>
  </si>
  <si>
    <t>Норматив финансовых затрат на единицу объема медицинской помощи, руб.</t>
  </si>
  <si>
    <t xml:space="preserve">Сумма, руб. </t>
  </si>
  <si>
    <t>ОГБУЗ "Смоленская областная клиническая больница"</t>
  </si>
  <si>
    <t>ОГБУЗ "Смоленский областной онкологический диспансер"</t>
  </si>
  <si>
    <t>ОГБУЗ "Клиническая больница №1"</t>
  </si>
  <si>
    <t>ОГБУЗ "Клиническая больница скорой медицинской помощи"</t>
  </si>
  <si>
    <t xml:space="preserve">Приложение №1 </t>
  </si>
  <si>
    <t>Наименование медицинской организации</t>
  </si>
  <si>
    <t>Профиль медицинской помощи</t>
  </si>
  <si>
    <t>Гастроэнтерология</t>
  </si>
  <si>
    <t>Нейрохирургия</t>
  </si>
  <si>
    <t>Сердечно-сосудистая хирургия</t>
  </si>
  <si>
    <t>Травматология и ортопедия</t>
  </si>
  <si>
    <t>Офтальмология</t>
  </si>
  <si>
    <t>Онкология</t>
  </si>
  <si>
    <t>Неонаталогия</t>
  </si>
  <si>
    <t>Эндокринология</t>
  </si>
  <si>
    <t>Акушерство и гинекология</t>
  </si>
  <si>
    <t>Урология</t>
  </si>
  <si>
    <t>Ревматология</t>
  </si>
  <si>
    <t>Хирургия</t>
  </si>
  <si>
    <t>Гематология</t>
  </si>
  <si>
    <t>Дерматовенерология</t>
  </si>
  <si>
    <t>ЧУЗ "Клиническая больница "РЖД-МЕДИЦИНА" города Смоленск"</t>
  </si>
  <si>
    <t>ВСЕГО:</t>
  </si>
  <si>
    <t>Итого:</t>
  </si>
  <si>
    <t>Объемы и стоимость  законченных случаев лечения заболеваний в стационарных условиях с применением методов высокотехнологичной медицинской помощи  на 2025 год</t>
  </si>
  <si>
    <t xml:space="preserve">к Решению Комиссии по разработке Территориальной программы ОМС на 2025 год от "20" января 2026г.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</si>
</sst>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43" fontId="9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3" fontId="0" fillId="0" borderId="0" xfId="0" applyNumberFormat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 wrapText="1"/>
    </xf>
    <xf numFmtId="3" fontId="12" fillId="2" borderId="1" xfId="0" applyNumberFormat="1" applyFont="1" applyFill="1" applyBorder="1" applyAlignment="1">
      <alignment horizontal="center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1" fontId="12" fillId="2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1" fontId="4" fillId="2" borderId="8" xfId="0" applyNumberFormat="1" applyFont="1" applyFill="1" applyBorder="1" applyAlignment="1">
      <alignment horizontal="center" vertical="center"/>
    </xf>
    <xf numFmtId="3" fontId="4" fillId="2" borderId="8" xfId="0" applyNumberFormat="1" applyFont="1" applyFill="1" applyBorder="1" applyAlignment="1">
      <alignment horizontal="center" vertical="center"/>
    </xf>
    <xf numFmtId="3" fontId="4" fillId="2" borderId="0" xfId="0" applyNumberFormat="1" applyFont="1" applyFill="1" applyAlignment="1">
      <alignment horizontal="center" vertical="center"/>
    </xf>
    <xf numFmtId="3" fontId="13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/>
    </xf>
    <xf numFmtId="0" fontId="10" fillId="3" borderId="4" xfId="0" applyFont="1" applyFill="1" applyBorder="1" applyAlignment="1">
      <alignment horizontal="left" vertical="center"/>
    </xf>
    <xf numFmtId="1" fontId="10" fillId="3" borderId="1" xfId="0" applyNumberFormat="1" applyFont="1" applyFill="1" applyBorder="1" applyAlignment="1">
      <alignment horizontal="center"/>
    </xf>
    <xf numFmtId="3" fontId="10" fillId="3" borderId="1" xfId="0" applyNumberFormat="1" applyFont="1" applyFill="1" applyBorder="1" applyAlignment="1">
      <alignment horizontal="center"/>
    </xf>
    <xf numFmtId="3" fontId="10" fillId="3" borderId="8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3" fontId="10" fillId="3" borderId="1" xfId="0" applyNumberFormat="1" applyFont="1" applyFill="1" applyBorder="1" applyAlignment="1">
      <alignment horizontal="center" vertical="center"/>
    </xf>
    <xf numFmtId="3" fontId="8" fillId="3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3" fontId="13" fillId="0" borderId="1" xfId="0" applyNumberFormat="1" applyFont="1" applyFill="1" applyBorder="1" applyAlignment="1">
      <alignment horizontal="center"/>
    </xf>
    <xf numFmtId="3" fontId="4" fillId="0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3" fontId="10" fillId="3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/>
    <xf numFmtId="0" fontId="10" fillId="2" borderId="9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F62"/>
  <sheetViews>
    <sheetView tabSelected="1" zoomScale="80" zoomScaleNormal="80" workbookViewId="0">
      <selection activeCell="B21" sqref="A21:XFD21"/>
    </sheetView>
  </sheetViews>
  <sheetFormatPr defaultColWidth="9.42578125" defaultRowHeight="15"/>
  <cols>
    <col min="1" max="1" width="37.28515625" style="1" customWidth="1"/>
    <col min="2" max="2" width="27.5703125" style="2" customWidth="1"/>
    <col min="3" max="3" width="8.28515625" style="5" customWidth="1"/>
    <col min="4" max="4" width="12.7109375" style="1" customWidth="1"/>
    <col min="5" max="5" width="21.5703125" style="1" customWidth="1"/>
    <col min="6" max="6" width="21.7109375" style="1" customWidth="1"/>
    <col min="7" max="7" width="17.140625" style="1" customWidth="1"/>
    <col min="8" max="16384" width="9.42578125" style="1"/>
  </cols>
  <sheetData>
    <row r="1" spans="1:6" s="7" customFormat="1">
      <c r="A1" s="50" t="s">
        <v>8</v>
      </c>
      <c r="B1" s="50"/>
      <c r="C1" s="50"/>
      <c r="D1" s="50"/>
      <c r="E1" s="50"/>
      <c r="F1" s="50"/>
    </row>
    <row r="2" spans="1:6" s="7" customFormat="1" ht="33" customHeight="1">
      <c r="A2" s="51" t="s">
        <v>29</v>
      </c>
      <c r="B2" s="51"/>
      <c r="C2" s="51"/>
      <c r="D2" s="51"/>
      <c r="E2" s="51"/>
      <c r="F2" s="51"/>
    </row>
    <row r="3" spans="1:6" ht="14.85" customHeight="1">
      <c r="A3" s="52" t="s">
        <v>28</v>
      </c>
      <c r="B3" s="52"/>
      <c r="C3" s="52"/>
      <c r="D3" s="52"/>
      <c r="E3" s="52"/>
      <c r="F3" s="52"/>
    </row>
    <row r="4" spans="1:6" ht="73.5" customHeight="1">
      <c r="A4" s="52"/>
      <c r="B4" s="52"/>
      <c r="C4" s="52"/>
      <c r="D4" s="52"/>
      <c r="E4" s="52"/>
      <c r="F4" s="52"/>
    </row>
    <row r="5" spans="1:6" ht="81.75" customHeight="1">
      <c r="A5" s="8" t="s">
        <v>9</v>
      </c>
      <c r="B5" s="8" t="s">
        <v>10</v>
      </c>
      <c r="C5" s="3" t="s">
        <v>0</v>
      </c>
      <c r="D5" s="3" t="s">
        <v>1</v>
      </c>
      <c r="E5" s="4" t="s">
        <v>2</v>
      </c>
      <c r="F5" s="4" t="s">
        <v>3</v>
      </c>
    </row>
    <row r="6" spans="1:6" ht="19.350000000000001" customHeight="1">
      <c r="A6" s="53" t="s">
        <v>4</v>
      </c>
      <c r="B6" s="42" t="s">
        <v>11</v>
      </c>
      <c r="C6" s="14">
        <v>5</v>
      </c>
      <c r="D6" s="9">
        <v>30</v>
      </c>
      <c r="E6" s="9">
        <v>175846</v>
      </c>
      <c r="F6" s="9">
        <f>D6*E6</f>
        <v>5275380</v>
      </c>
    </row>
    <row r="7" spans="1:6" ht="19.350000000000001" customHeight="1">
      <c r="A7" s="53"/>
      <c r="B7" s="54" t="s">
        <v>12</v>
      </c>
      <c r="C7" s="15">
        <v>12</v>
      </c>
      <c r="D7" s="10">
        <v>78</v>
      </c>
      <c r="E7" s="10">
        <v>214238</v>
      </c>
      <c r="F7" s="9">
        <f t="shared" ref="F7:F22" si="0">D7*E7</f>
        <v>16710564</v>
      </c>
    </row>
    <row r="8" spans="1:6" ht="19.350000000000001" customHeight="1">
      <c r="A8" s="53"/>
      <c r="B8" s="55"/>
      <c r="C8" s="15">
        <v>16</v>
      </c>
      <c r="D8" s="10">
        <v>1</v>
      </c>
      <c r="E8" s="10">
        <v>395517</v>
      </c>
      <c r="F8" s="9">
        <f t="shared" si="0"/>
        <v>395517</v>
      </c>
    </row>
    <row r="9" spans="1:6" ht="15.75" customHeight="1">
      <c r="A9" s="53"/>
      <c r="B9" s="56" t="s">
        <v>15</v>
      </c>
      <c r="C9" s="48">
        <v>31</v>
      </c>
      <c r="D9" s="48">
        <v>47</v>
      </c>
      <c r="E9" s="10">
        <v>81502</v>
      </c>
      <c r="F9" s="9">
        <f t="shared" si="0"/>
        <v>3830594</v>
      </c>
    </row>
    <row r="10" spans="1:6" ht="15.75" customHeight="1">
      <c r="A10" s="53"/>
      <c r="B10" s="56"/>
      <c r="C10" s="48">
        <v>33</v>
      </c>
      <c r="D10" s="48">
        <v>1</v>
      </c>
      <c r="E10" s="10">
        <v>115123</v>
      </c>
      <c r="F10" s="9">
        <f t="shared" si="0"/>
        <v>115123</v>
      </c>
    </row>
    <row r="11" spans="1:6" ht="15.75" customHeight="1">
      <c r="A11" s="53"/>
      <c r="B11" s="56" t="s">
        <v>13</v>
      </c>
      <c r="C11" s="16">
        <v>44</v>
      </c>
      <c r="D11" s="10">
        <v>188</v>
      </c>
      <c r="E11" s="10">
        <v>162947</v>
      </c>
      <c r="F11" s="9">
        <f t="shared" si="0"/>
        <v>30634036</v>
      </c>
    </row>
    <row r="12" spans="1:6" ht="15.75" customHeight="1">
      <c r="A12" s="53"/>
      <c r="B12" s="56"/>
      <c r="C12" s="16">
        <v>45</v>
      </c>
      <c r="D12" s="10">
        <v>55</v>
      </c>
      <c r="E12" s="10">
        <v>195618</v>
      </c>
      <c r="F12" s="9">
        <f t="shared" si="0"/>
        <v>10758990</v>
      </c>
    </row>
    <row r="13" spans="1:6" ht="15.75" customHeight="1">
      <c r="A13" s="53"/>
      <c r="B13" s="56"/>
      <c r="C13" s="16">
        <v>46</v>
      </c>
      <c r="D13" s="10">
        <v>9</v>
      </c>
      <c r="E13" s="10">
        <v>240813</v>
      </c>
      <c r="F13" s="9">
        <f t="shared" si="0"/>
        <v>2167317</v>
      </c>
    </row>
    <row r="14" spans="1:6" ht="15.75" customHeight="1">
      <c r="A14" s="53"/>
      <c r="B14" s="56"/>
      <c r="C14" s="16">
        <v>47</v>
      </c>
      <c r="D14" s="10">
        <v>473</v>
      </c>
      <c r="E14" s="10">
        <v>129966</v>
      </c>
      <c r="F14" s="9">
        <f t="shared" si="0"/>
        <v>61473918</v>
      </c>
    </row>
    <row r="15" spans="1:6" ht="15.75" customHeight="1">
      <c r="A15" s="53"/>
      <c r="B15" s="56"/>
      <c r="C15" s="16">
        <v>48</v>
      </c>
      <c r="D15" s="10">
        <v>92</v>
      </c>
      <c r="E15" s="10">
        <v>157783</v>
      </c>
      <c r="F15" s="9">
        <f t="shared" si="0"/>
        <v>14516036</v>
      </c>
    </row>
    <row r="16" spans="1:6" ht="15.75" customHeight="1">
      <c r="A16" s="53"/>
      <c r="B16" s="56"/>
      <c r="C16" s="16">
        <v>49</v>
      </c>
      <c r="D16" s="10">
        <v>30</v>
      </c>
      <c r="E16" s="10">
        <v>199665</v>
      </c>
      <c r="F16" s="9">
        <f t="shared" si="0"/>
        <v>5989950</v>
      </c>
    </row>
    <row r="17" spans="1:6" ht="15.75" customHeight="1">
      <c r="A17" s="53"/>
      <c r="B17" s="56"/>
      <c r="C17" s="16">
        <v>53</v>
      </c>
      <c r="D17" s="10">
        <v>116</v>
      </c>
      <c r="E17" s="10">
        <v>181744</v>
      </c>
      <c r="F17" s="9">
        <f t="shared" si="0"/>
        <v>21082304</v>
      </c>
    </row>
    <row r="18" spans="1:6" ht="15.75" customHeight="1">
      <c r="A18" s="53"/>
      <c r="B18" s="56"/>
      <c r="C18" s="16">
        <v>55</v>
      </c>
      <c r="D18" s="10">
        <v>143</v>
      </c>
      <c r="E18" s="10">
        <v>277761</v>
      </c>
      <c r="F18" s="9">
        <f t="shared" si="0"/>
        <v>39719823</v>
      </c>
    </row>
    <row r="19" spans="1:6" ht="15.75" customHeight="1">
      <c r="A19" s="53"/>
      <c r="B19" s="56"/>
      <c r="C19" s="16">
        <v>56</v>
      </c>
      <c r="D19" s="10">
        <v>30</v>
      </c>
      <c r="E19" s="10">
        <v>862083</v>
      </c>
      <c r="F19" s="9">
        <f t="shared" si="0"/>
        <v>25862490</v>
      </c>
    </row>
    <row r="20" spans="1:6" ht="36" customHeight="1">
      <c r="A20" s="53"/>
      <c r="B20" s="45" t="s">
        <v>14</v>
      </c>
      <c r="C20" s="9">
        <v>71</v>
      </c>
      <c r="D20" s="9">
        <v>45</v>
      </c>
      <c r="E20" s="9">
        <v>365995</v>
      </c>
      <c r="F20" s="9">
        <f t="shared" si="0"/>
        <v>16469775</v>
      </c>
    </row>
    <row r="21" spans="1:6" ht="21.75" customHeight="1">
      <c r="A21" s="53"/>
      <c r="B21" s="49" t="s">
        <v>22</v>
      </c>
      <c r="C21" s="17">
        <v>82</v>
      </c>
      <c r="D21" s="9">
        <v>19</v>
      </c>
      <c r="E21" s="11">
        <v>218122</v>
      </c>
      <c r="F21" s="9">
        <f t="shared" si="0"/>
        <v>4144318</v>
      </c>
    </row>
    <row r="22" spans="1:6" ht="21.75" customHeight="1">
      <c r="A22" s="53"/>
      <c r="B22" s="13" t="s">
        <v>18</v>
      </c>
      <c r="C22" s="17">
        <v>87</v>
      </c>
      <c r="D22" s="9">
        <v>10</v>
      </c>
      <c r="E22" s="11">
        <v>243171</v>
      </c>
      <c r="F22" s="9">
        <f t="shared" si="0"/>
        <v>2431710</v>
      </c>
    </row>
    <row r="23" spans="1:6" ht="27.75" customHeight="1">
      <c r="A23" s="53"/>
      <c r="B23" s="23" t="s">
        <v>27</v>
      </c>
      <c r="C23" s="24"/>
      <c r="D23" s="25">
        <f>SUM(D6:D22)</f>
        <v>1367</v>
      </c>
      <c r="E23" s="24"/>
      <c r="F23" s="25">
        <f>SUM(F6:F22)</f>
        <v>261577845</v>
      </c>
    </row>
    <row r="24" spans="1:6" ht="35.25" customHeight="1">
      <c r="A24" s="57"/>
      <c r="B24" s="46" t="s">
        <v>18</v>
      </c>
      <c r="C24" s="18">
        <v>87</v>
      </c>
      <c r="D24" s="12">
        <v>25</v>
      </c>
      <c r="E24" s="19">
        <v>243171</v>
      </c>
      <c r="F24" s="11">
        <f>D24*E24</f>
        <v>6079275</v>
      </c>
    </row>
    <row r="25" spans="1:6" ht="31.5" customHeight="1">
      <c r="A25" s="58"/>
      <c r="B25" s="23" t="s">
        <v>27</v>
      </c>
      <c r="C25" s="26"/>
      <c r="D25" s="26">
        <f>SUM(D24:D24)</f>
        <v>25</v>
      </c>
      <c r="E25" s="26"/>
      <c r="F25" s="26">
        <f>SUM(F24:F24)</f>
        <v>6079275</v>
      </c>
    </row>
    <row r="26" spans="1:6" ht="30" customHeight="1">
      <c r="A26" s="59" t="s">
        <v>5</v>
      </c>
      <c r="B26" s="44" t="s">
        <v>16</v>
      </c>
      <c r="C26" s="42">
        <v>21</v>
      </c>
      <c r="D26" s="42">
        <v>536</v>
      </c>
      <c r="E26" s="11">
        <v>250993</v>
      </c>
      <c r="F26" s="11">
        <f>D26*E26</f>
        <v>134532248</v>
      </c>
    </row>
    <row r="27" spans="1:6" s="35" customFormat="1" ht="31.5" customHeight="1">
      <c r="A27" s="60"/>
      <c r="B27" s="36" t="s">
        <v>27</v>
      </c>
      <c r="C27" s="40"/>
      <c r="D27" s="41">
        <f t="shared" ref="D27" si="1">SUM(D26:D26)</f>
        <v>536</v>
      </c>
      <c r="E27" s="41"/>
      <c r="F27" s="41">
        <f>SUM(F26:F26)</f>
        <v>134532248</v>
      </c>
    </row>
    <row r="28" spans="1:6" ht="20.85" customHeight="1">
      <c r="A28" s="61" t="s">
        <v>6</v>
      </c>
      <c r="B28" s="63" t="s">
        <v>19</v>
      </c>
      <c r="C28" s="42">
        <v>1</v>
      </c>
      <c r="D28" s="42">
        <v>40</v>
      </c>
      <c r="E28" s="20">
        <v>171506</v>
      </c>
      <c r="F28" s="11">
        <f>D28*E28</f>
        <v>6860240</v>
      </c>
    </row>
    <row r="29" spans="1:6" ht="20.85" customHeight="1">
      <c r="A29" s="57"/>
      <c r="B29" s="64"/>
      <c r="C29" s="42">
        <v>2</v>
      </c>
      <c r="D29" s="42">
        <v>64</v>
      </c>
      <c r="E29" s="21">
        <v>262515</v>
      </c>
      <c r="F29" s="11">
        <f t="shared" ref="F29:F33" si="2">D29*E29</f>
        <v>16800960</v>
      </c>
    </row>
    <row r="30" spans="1:6" ht="18.75" customHeight="1">
      <c r="A30" s="57"/>
      <c r="B30" s="65" t="s">
        <v>17</v>
      </c>
      <c r="C30" s="42">
        <v>19</v>
      </c>
      <c r="D30" s="42">
        <v>120</v>
      </c>
      <c r="E30" s="11">
        <v>328020</v>
      </c>
      <c r="F30" s="11">
        <f t="shared" si="2"/>
        <v>39362400</v>
      </c>
    </row>
    <row r="31" spans="1:6" ht="18.75" customHeight="1">
      <c r="A31" s="57"/>
      <c r="B31" s="66"/>
      <c r="C31" s="42">
        <v>20</v>
      </c>
      <c r="D31" s="42">
        <v>17</v>
      </c>
      <c r="E31" s="42">
        <v>675272</v>
      </c>
      <c r="F31" s="11">
        <f t="shared" si="2"/>
        <v>11479624</v>
      </c>
    </row>
    <row r="32" spans="1:6" ht="22.5" customHeight="1">
      <c r="A32" s="57"/>
      <c r="B32" s="65" t="s">
        <v>22</v>
      </c>
      <c r="C32" s="42">
        <v>82</v>
      </c>
      <c r="D32" s="42">
        <v>10</v>
      </c>
      <c r="E32" s="9">
        <v>218122</v>
      </c>
      <c r="F32" s="11">
        <f t="shared" si="2"/>
        <v>2181220</v>
      </c>
    </row>
    <row r="33" spans="1:6" ht="22.5" customHeight="1">
      <c r="A33" s="57"/>
      <c r="B33" s="66"/>
      <c r="C33" s="42">
        <v>84</v>
      </c>
      <c r="D33" s="42">
        <v>2</v>
      </c>
      <c r="E33" s="9">
        <v>267658</v>
      </c>
      <c r="F33" s="11">
        <f t="shared" si="2"/>
        <v>535316</v>
      </c>
    </row>
    <row r="34" spans="1:6" ht="27" customHeight="1">
      <c r="A34" s="62"/>
      <c r="B34" s="27" t="s">
        <v>27</v>
      </c>
      <c r="C34" s="28"/>
      <c r="D34" s="29">
        <f>SUM(D28:D33)</f>
        <v>253</v>
      </c>
      <c r="E34" s="28"/>
      <c r="F34" s="29">
        <f>SUM(F28:F33)</f>
        <v>77219760</v>
      </c>
    </row>
    <row r="35" spans="1:6" ht="42.75" customHeight="1">
      <c r="A35" s="61" t="s">
        <v>7</v>
      </c>
      <c r="B35" s="44" t="s">
        <v>19</v>
      </c>
      <c r="C35" s="42">
        <v>2</v>
      </c>
      <c r="D35" s="42">
        <v>38</v>
      </c>
      <c r="E35" s="11">
        <v>262515</v>
      </c>
      <c r="F35" s="11">
        <f>D35*E35</f>
        <v>9975570</v>
      </c>
    </row>
    <row r="36" spans="1:6" ht="18" customHeight="1">
      <c r="A36" s="57"/>
      <c r="B36" s="49" t="s">
        <v>12</v>
      </c>
      <c r="C36" s="42">
        <v>12</v>
      </c>
      <c r="D36" s="42">
        <v>17</v>
      </c>
      <c r="E36" s="9">
        <v>214238</v>
      </c>
      <c r="F36" s="11">
        <f t="shared" ref="F36:F48" si="3">D36*E36</f>
        <v>3642046</v>
      </c>
    </row>
    <row r="37" spans="1:6" ht="15.75" customHeight="1">
      <c r="A37" s="57"/>
      <c r="B37" s="56" t="s">
        <v>13</v>
      </c>
      <c r="C37" s="17">
        <v>44</v>
      </c>
      <c r="D37" s="9">
        <v>154</v>
      </c>
      <c r="E37" s="9">
        <v>162947</v>
      </c>
      <c r="F37" s="11">
        <f t="shared" si="3"/>
        <v>25093838</v>
      </c>
    </row>
    <row r="38" spans="1:6" ht="15.75" customHeight="1">
      <c r="A38" s="57"/>
      <c r="B38" s="56"/>
      <c r="C38" s="17">
        <v>45</v>
      </c>
      <c r="D38" s="9">
        <v>53</v>
      </c>
      <c r="E38" s="11">
        <v>195618</v>
      </c>
      <c r="F38" s="11">
        <f t="shared" si="3"/>
        <v>10367754</v>
      </c>
    </row>
    <row r="39" spans="1:6" ht="15.75" customHeight="1">
      <c r="A39" s="57"/>
      <c r="B39" s="56"/>
      <c r="C39" s="17">
        <v>46</v>
      </c>
      <c r="D39" s="9">
        <v>12</v>
      </c>
      <c r="E39" s="9">
        <v>240813</v>
      </c>
      <c r="F39" s="11">
        <f t="shared" si="3"/>
        <v>2889756</v>
      </c>
    </row>
    <row r="40" spans="1:6" ht="15.75" customHeight="1">
      <c r="A40" s="57"/>
      <c r="B40" s="56"/>
      <c r="C40" s="17">
        <v>47</v>
      </c>
      <c r="D40" s="9">
        <v>223</v>
      </c>
      <c r="E40" s="11">
        <v>129966</v>
      </c>
      <c r="F40" s="11">
        <f t="shared" si="3"/>
        <v>28982418</v>
      </c>
    </row>
    <row r="41" spans="1:6" ht="15.75" customHeight="1">
      <c r="A41" s="57"/>
      <c r="B41" s="56"/>
      <c r="C41" s="17">
        <v>48</v>
      </c>
      <c r="D41" s="9">
        <v>98</v>
      </c>
      <c r="E41" s="11">
        <v>157783</v>
      </c>
      <c r="F41" s="11">
        <f t="shared" si="3"/>
        <v>15462734</v>
      </c>
    </row>
    <row r="42" spans="1:6" ht="15.75" customHeight="1">
      <c r="A42" s="57"/>
      <c r="B42" s="56"/>
      <c r="C42" s="17">
        <v>49</v>
      </c>
      <c r="D42" s="9">
        <v>18</v>
      </c>
      <c r="E42" s="11">
        <v>199665</v>
      </c>
      <c r="F42" s="11">
        <f t="shared" si="3"/>
        <v>3593970</v>
      </c>
    </row>
    <row r="43" spans="1:6" ht="15.75" customHeight="1">
      <c r="A43" s="57"/>
      <c r="B43" s="56"/>
      <c r="C43" s="17">
        <v>53</v>
      </c>
      <c r="D43" s="9">
        <v>29</v>
      </c>
      <c r="E43" s="9">
        <v>181744</v>
      </c>
      <c r="F43" s="11">
        <f t="shared" si="3"/>
        <v>5270576</v>
      </c>
    </row>
    <row r="44" spans="1:6" ht="15.75" customHeight="1">
      <c r="A44" s="57"/>
      <c r="B44" s="56"/>
      <c r="C44" s="17">
        <v>55</v>
      </c>
      <c r="D44" s="9">
        <v>65</v>
      </c>
      <c r="E44" s="11">
        <v>277761</v>
      </c>
      <c r="F44" s="11">
        <f t="shared" si="3"/>
        <v>18054465</v>
      </c>
    </row>
    <row r="45" spans="1:6" ht="15.75" customHeight="1">
      <c r="A45" s="57"/>
      <c r="B45" s="56"/>
      <c r="C45" s="17">
        <v>56</v>
      </c>
      <c r="D45" s="9">
        <v>16</v>
      </c>
      <c r="E45" s="11">
        <v>862083</v>
      </c>
      <c r="F45" s="11">
        <f t="shared" si="3"/>
        <v>13793328</v>
      </c>
    </row>
    <row r="46" spans="1:6" ht="15.75" customHeight="1">
      <c r="A46" s="57"/>
      <c r="B46" s="63" t="s">
        <v>14</v>
      </c>
      <c r="C46" s="17">
        <v>70</v>
      </c>
      <c r="D46" s="9">
        <v>118</v>
      </c>
      <c r="E46" s="9">
        <v>177382</v>
      </c>
      <c r="F46" s="11">
        <f t="shared" si="3"/>
        <v>20931076</v>
      </c>
    </row>
    <row r="47" spans="1:6" ht="15.75" customHeight="1">
      <c r="A47" s="57"/>
      <c r="B47" s="64"/>
      <c r="C47" s="17">
        <v>71</v>
      </c>
      <c r="D47" s="9">
        <v>7</v>
      </c>
      <c r="E47" s="9">
        <v>365995</v>
      </c>
      <c r="F47" s="11">
        <f t="shared" si="3"/>
        <v>2561965</v>
      </c>
    </row>
    <row r="48" spans="1:6" ht="21.75" customHeight="1">
      <c r="A48" s="57"/>
      <c r="B48" s="42" t="s">
        <v>22</v>
      </c>
      <c r="C48" s="17">
        <v>82</v>
      </c>
      <c r="D48" s="9">
        <v>56</v>
      </c>
      <c r="E48" s="9">
        <v>218122</v>
      </c>
      <c r="F48" s="11">
        <f t="shared" si="3"/>
        <v>12214832</v>
      </c>
    </row>
    <row r="49" spans="1:6" ht="26.25" customHeight="1">
      <c r="A49" s="62"/>
      <c r="B49" s="27" t="s">
        <v>27</v>
      </c>
      <c r="C49" s="28"/>
      <c r="D49" s="29">
        <f>SUM(D35:D48)</f>
        <v>904</v>
      </c>
      <c r="E49" s="29"/>
      <c r="F49" s="29">
        <f>SUM(F35:F48)</f>
        <v>172834328</v>
      </c>
    </row>
    <row r="50" spans="1:6" ht="15.75">
      <c r="A50" s="57" t="s">
        <v>25</v>
      </c>
      <c r="B50" s="70" t="s">
        <v>19</v>
      </c>
      <c r="C50" s="17">
        <v>1</v>
      </c>
      <c r="D50" s="9">
        <v>25</v>
      </c>
      <c r="E50" s="22">
        <v>171506</v>
      </c>
      <c r="F50" s="9">
        <f>D50*E50</f>
        <v>4287650</v>
      </c>
    </row>
    <row r="51" spans="1:6" ht="15.75">
      <c r="A51" s="57"/>
      <c r="B51" s="70"/>
      <c r="C51" s="17">
        <v>2</v>
      </c>
      <c r="D51" s="9">
        <v>54</v>
      </c>
      <c r="E51" s="22">
        <v>262515</v>
      </c>
      <c r="F51" s="9">
        <f t="shared" ref="F51:F57" si="4">D51*E51</f>
        <v>14175810</v>
      </c>
    </row>
    <row r="52" spans="1:6" s="35" customFormat="1" ht="22.5" customHeight="1">
      <c r="A52" s="57"/>
      <c r="B52" s="31" t="s">
        <v>23</v>
      </c>
      <c r="C52" s="32">
        <v>6</v>
      </c>
      <c r="D52" s="33">
        <v>24</v>
      </c>
      <c r="E52" s="34">
        <v>199732</v>
      </c>
      <c r="F52" s="33">
        <f t="shared" si="4"/>
        <v>4793568</v>
      </c>
    </row>
    <row r="53" spans="1:6" ht="22.5" customHeight="1">
      <c r="A53" s="57"/>
      <c r="B53" s="47" t="s">
        <v>24</v>
      </c>
      <c r="C53" s="17">
        <v>9</v>
      </c>
      <c r="D53" s="9">
        <v>3</v>
      </c>
      <c r="E53" s="20">
        <v>135718</v>
      </c>
      <c r="F53" s="9">
        <f t="shared" si="4"/>
        <v>407154</v>
      </c>
    </row>
    <row r="54" spans="1:6" s="35" customFormat="1" ht="19.5" customHeight="1">
      <c r="A54" s="57"/>
      <c r="B54" s="43" t="s">
        <v>16</v>
      </c>
      <c r="C54" s="32">
        <v>24</v>
      </c>
      <c r="D54" s="33">
        <v>86</v>
      </c>
      <c r="E54" s="34">
        <v>508518</v>
      </c>
      <c r="F54" s="33">
        <f t="shared" si="4"/>
        <v>43732548</v>
      </c>
    </row>
    <row r="55" spans="1:6" s="35" customFormat="1" ht="19.5" customHeight="1">
      <c r="A55" s="57"/>
      <c r="B55" s="37" t="s">
        <v>21</v>
      </c>
      <c r="C55" s="32">
        <v>43</v>
      </c>
      <c r="D55" s="33">
        <v>47</v>
      </c>
      <c r="E55" s="38">
        <v>177912</v>
      </c>
      <c r="F55" s="33">
        <f>D55*E55</f>
        <v>8361864</v>
      </c>
    </row>
    <row r="56" spans="1:6" s="35" customFormat="1" ht="23.25" customHeight="1">
      <c r="A56" s="57"/>
      <c r="B56" s="71" t="s">
        <v>20</v>
      </c>
      <c r="C56" s="32">
        <v>79</v>
      </c>
      <c r="D56" s="33">
        <v>3</v>
      </c>
      <c r="E56" s="39">
        <v>126045</v>
      </c>
      <c r="F56" s="33">
        <f t="shared" si="4"/>
        <v>378135</v>
      </c>
    </row>
    <row r="57" spans="1:6" s="35" customFormat="1" ht="23.25" customHeight="1">
      <c r="A57" s="57"/>
      <c r="B57" s="72"/>
      <c r="C57" s="32">
        <v>80</v>
      </c>
      <c r="D57" s="33">
        <v>37</v>
      </c>
      <c r="E57" s="39">
        <v>186589</v>
      </c>
      <c r="F57" s="33">
        <f t="shared" si="4"/>
        <v>6903793</v>
      </c>
    </row>
    <row r="58" spans="1:6" ht="24" customHeight="1">
      <c r="A58" s="62"/>
      <c r="B58" s="27" t="s">
        <v>27</v>
      </c>
      <c r="C58" s="24"/>
      <c r="D58" s="24">
        <f>SUM(D50:D57)</f>
        <v>279</v>
      </c>
      <c r="E58" s="24"/>
      <c r="F58" s="25">
        <f>SUM(F50:F57)</f>
        <v>83040522</v>
      </c>
    </row>
    <row r="59" spans="1:6" ht="26.25" customHeight="1">
      <c r="A59" s="67" t="s">
        <v>26</v>
      </c>
      <c r="B59" s="68"/>
      <c r="C59" s="69"/>
      <c r="D59" s="30">
        <f>D23+D25+D27+D34+D49+D58</f>
        <v>3364</v>
      </c>
      <c r="E59" s="30"/>
      <c r="F59" s="30">
        <f>F23+F25+F27+F34+F49+F58</f>
        <v>735283978</v>
      </c>
    </row>
    <row r="60" spans="1:6" ht="15" customHeight="1">
      <c r="F60" s="6"/>
    </row>
    <row r="61" spans="1:6" ht="15" customHeight="1">
      <c r="F61" s="6"/>
    </row>
    <row r="62" spans="1:6">
      <c r="E62" s="6"/>
      <c r="F62" s="6"/>
    </row>
  </sheetData>
  <mergeCells count="20">
    <mergeCell ref="A59:C59"/>
    <mergeCell ref="A35:A49"/>
    <mergeCell ref="B37:B45"/>
    <mergeCell ref="B46:B47"/>
    <mergeCell ref="A50:A58"/>
    <mergeCell ref="B50:B51"/>
    <mergeCell ref="B56:B57"/>
    <mergeCell ref="A24:A25"/>
    <mergeCell ref="A26:A27"/>
    <mergeCell ref="A28:A34"/>
    <mergeCell ref="B28:B29"/>
    <mergeCell ref="B30:B31"/>
    <mergeCell ref="B32:B33"/>
    <mergeCell ref="A1:F1"/>
    <mergeCell ref="A2:F2"/>
    <mergeCell ref="A3:F4"/>
    <mergeCell ref="A6:A23"/>
    <mergeCell ref="B7:B8"/>
    <mergeCell ref="B9:B10"/>
    <mergeCell ref="B11:B19"/>
  </mergeCells>
  <pageMargins left="0.19685039370078741" right="0.19685039370078741" top="0" bottom="0" header="0.31496062992125984" footer="0.31496062992125984"/>
  <pageSetup paperSize="9" scale="58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</vt:lpstr>
      <vt:lpstr>'приложение 1 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Задворянская</cp:lastModifiedBy>
  <cp:lastPrinted>2026-01-21T06:20:04Z</cp:lastPrinted>
  <dcterms:created xsi:type="dcterms:W3CDTF">2020-12-17T10:55:31Z</dcterms:created>
  <dcterms:modified xsi:type="dcterms:W3CDTF">2026-01-21T06:24:19Z</dcterms:modified>
</cp:coreProperties>
</file>